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'Tabelle1'!$A$1:$I$67</definedName>
  </definedNames>
  <calcPr fullCalcOnLoad="1"/>
</workbook>
</file>

<file path=xl/sharedStrings.xml><?xml version="1.0" encoding="utf-8"?>
<sst xmlns="http://schemas.openxmlformats.org/spreadsheetml/2006/main" count="43" uniqueCount="42">
  <si>
    <t>Gebührenkalkulation Trinkwasser 2009 bis 2011</t>
  </si>
  <si>
    <t>Durchschnitt</t>
  </si>
  <si>
    <t>der 3 Jahre</t>
  </si>
  <si>
    <t>2009 - 2011</t>
  </si>
  <si>
    <t>Materialaufwand</t>
  </si>
  <si>
    <t>Personalaufwand</t>
  </si>
  <si>
    <t>sonst. Betriebl. Aufwendungen</t>
  </si>
  <si>
    <t>sonst. Steuern</t>
  </si>
  <si>
    <t>Zwischensumme  I</t>
  </si>
  <si>
    <t>Abschreibungen</t>
  </si>
  <si>
    <t>Zinsen</t>
  </si>
  <si>
    <t>Zwischensumme  II</t>
  </si>
  <si>
    <t>Verwaltungsumlage</t>
  </si>
  <si>
    <t>Verrechnung Kommunalservice</t>
  </si>
  <si>
    <t>Zwischensumme  III</t>
  </si>
  <si>
    <t>abzügl.Ertragszuschüsse</t>
  </si>
  <si>
    <t>abzügl. Auflösung Sonderposten</t>
  </si>
  <si>
    <t>Aufwand</t>
  </si>
  <si>
    <t>Wasserverbrauch in m³</t>
  </si>
  <si>
    <t>Preis pro m³ (Euro)</t>
  </si>
  <si>
    <t>netto</t>
  </si>
  <si>
    <t>brutto</t>
  </si>
  <si>
    <t>(lt. Beschluss Stadtrat vom 19.10.2006)</t>
  </si>
  <si>
    <t>resultierend aus:</t>
  </si>
  <si>
    <t>Aufwand p.a.:</t>
  </si>
  <si>
    <t>1.107.000,33 Euro</t>
  </si>
  <si>
    <t>Menge p.a.:</t>
  </si>
  <si>
    <t xml:space="preserve">   356.200 m³</t>
  </si>
  <si>
    <t>Versorgungsgebiet STW:</t>
  </si>
  <si>
    <t>Versorgungsgebiet AZV:</t>
  </si>
  <si>
    <t>12.000 EW</t>
  </si>
  <si>
    <t xml:space="preserve">  9.900 EW</t>
  </si>
  <si>
    <t>Errechnung (Prognose) Bevölkerungs-(Verbrauchs)rückgang--&gt; analog zum AZV</t>
  </si>
  <si>
    <t>12.000 : 200 = 9.900 : x</t>
  </si>
  <si>
    <t>x = 2009 • 900 : 12000</t>
  </si>
  <si>
    <t>x = 165 EW</t>
  </si>
  <si>
    <r>
      <t xml:space="preserve">165 EW x 30m³ = </t>
    </r>
    <r>
      <rPr>
        <b/>
        <sz val="10"/>
        <rFont val="Arial"/>
        <family val="2"/>
      </rPr>
      <t>4.950 m³/Jahr</t>
    </r>
  </si>
  <si>
    <t xml:space="preserve">(unter Berücksichtigung statistisch zu erwartender Einwohnerrückgang) </t>
  </si>
  <si>
    <r>
      <t>Arbeitsstand:</t>
    </r>
    <r>
      <rPr>
        <sz val="10"/>
        <rFont val="Arial"/>
        <family val="0"/>
      </rPr>
      <t xml:space="preserve"> 07.08.2008</t>
    </r>
  </si>
  <si>
    <r>
      <t xml:space="preserve">Mengenausgangsbasis 2008:  </t>
    </r>
    <r>
      <rPr>
        <sz val="10"/>
        <rFont val="Arial"/>
        <family val="2"/>
      </rPr>
      <t>350.000 m³ ; jährlicher Rückgang:  4.950 m³</t>
    </r>
  </si>
  <si>
    <t>AZV rechnet im Versorgungsgebiet mit einem Rückgang von 200 EW pro Jahr, daraus ergibt sich:</t>
  </si>
  <si>
    <r>
      <t>Zum Vergleich:</t>
    </r>
    <r>
      <rPr>
        <sz val="10"/>
        <rFont val="Arial"/>
        <family val="0"/>
      </rPr>
      <t xml:space="preserve">   Gegenwärtiger Preis: 3,11 Euro/m³ (netto)</t>
    </r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</si>
</sst>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Alignment="1">
      <alignment/>
    </xf>
    <xf numFmtId="3" fontId="1" fillId="24" borderId="0" xfId="0" applyNumberFormat="1" applyFont="1" applyFill="1" applyAlignment="1">
      <alignment/>
    </xf>
    <xf numFmtId="2" fontId="1" fillId="24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I1" sqref="I1"/>
    </sheetView>
  </sheetViews>
  <sheetFormatPr defaultColWidth="11.421875" defaultRowHeight="12.75"/>
  <sheetData>
    <row r="1" ht="12.75">
      <c r="A1" s="2" t="s">
        <v>0</v>
      </c>
    </row>
    <row r="2" ht="12.75">
      <c r="A2" t="s">
        <v>37</v>
      </c>
    </row>
    <row r="4" ht="12.75">
      <c r="A4" s="5" t="s">
        <v>38</v>
      </c>
    </row>
    <row r="5" ht="12.75">
      <c r="I5" s="6" t="s">
        <v>1</v>
      </c>
    </row>
    <row r="6" ht="12.75">
      <c r="I6" s="6" t="s">
        <v>2</v>
      </c>
    </row>
    <row r="7" spans="5:9" ht="12.75">
      <c r="E7" s="2">
        <v>2009</v>
      </c>
      <c r="F7" s="2">
        <v>2010</v>
      </c>
      <c r="G7" s="2">
        <v>2011</v>
      </c>
      <c r="I7" s="6" t="s">
        <v>3</v>
      </c>
    </row>
    <row r="8" ht="12.75">
      <c r="I8" s="7"/>
    </row>
    <row r="9" spans="1:9" ht="12.75">
      <c r="A9" t="s">
        <v>4</v>
      </c>
      <c r="E9" s="1">
        <v>87614</v>
      </c>
      <c r="F9" s="1">
        <v>84476</v>
      </c>
      <c r="G9" s="1">
        <v>86592</v>
      </c>
      <c r="I9" s="8">
        <f>SUM(E9:G9)/3</f>
        <v>86227.33333333333</v>
      </c>
    </row>
    <row r="10" ht="12.75">
      <c r="I10" s="7"/>
    </row>
    <row r="11" spans="1:9" ht="12.75">
      <c r="A11" t="s">
        <v>5</v>
      </c>
      <c r="E11" s="1">
        <v>180120</v>
      </c>
      <c r="F11" s="1">
        <v>180120</v>
      </c>
      <c r="G11" s="1">
        <v>180120</v>
      </c>
      <c r="I11" s="8">
        <f>SUM(E11:G11)/3</f>
        <v>180120</v>
      </c>
    </row>
    <row r="12" ht="12.75">
      <c r="I12" s="7"/>
    </row>
    <row r="13" spans="1:9" ht="12.75">
      <c r="A13" t="s">
        <v>6</v>
      </c>
      <c r="E13" s="1">
        <v>89354</v>
      </c>
      <c r="F13" s="1">
        <v>88812</v>
      </c>
      <c r="G13" s="1">
        <v>92174</v>
      </c>
      <c r="I13" s="8">
        <f>SUM(E13:G13)/3</f>
        <v>90113.33333333333</v>
      </c>
    </row>
    <row r="14" ht="12.75">
      <c r="I14" s="7"/>
    </row>
    <row r="15" spans="1:9" ht="12.75">
      <c r="A15" t="s">
        <v>7</v>
      </c>
      <c r="E15" s="1">
        <v>1800</v>
      </c>
      <c r="F15" s="1">
        <v>1800</v>
      </c>
      <c r="G15" s="1">
        <v>1800</v>
      </c>
      <c r="I15" s="8">
        <f>SUM(E15:G15)/3</f>
        <v>1800</v>
      </c>
    </row>
    <row r="16" ht="12.75">
      <c r="I16" s="7"/>
    </row>
    <row r="17" spans="1:9" ht="12.75">
      <c r="A17" s="2" t="s">
        <v>8</v>
      </c>
      <c r="E17" s="3">
        <f>SUM(E9:E15)</f>
        <v>358888</v>
      </c>
      <c r="F17" s="3">
        <f>SUM(F9:F15)</f>
        <v>355208</v>
      </c>
      <c r="G17" s="3">
        <f>SUM(G9:G16)</f>
        <v>360686</v>
      </c>
      <c r="I17" s="9">
        <f>SUM(I9:I16)</f>
        <v>358260.6666666666</v>
      </c>
    </row>
    <row r="18" ht="12.75">
      <c r="I18" s="7"/>
    </row>
    <row r="19" spans="1:9" ht="12.75">
      <c r="A19" t="s">
        <v>9</v>
      </c>
      <c r="E19" s="1">
        <v>469460</v>
      </c>
      <c r="F19" s="1">
        <v>463934</v>
      </c>
      <c r="G19" s="1">
        <v>445642</v>
      </c>
      <c r="I19" s="8">
        <f>SUM(E19:G19)/3</f>
        <v>459678.6666666667</v>
      </c>
    </row>
    <row r="20" ht="12.75">
      <c r="I20" s="7"/>
    </row>
    <row r="21" spans="1:9" ht="12.75">
      <c r="A21" t="s">
        <v>10</v>
      </c>
      <c r="E21" s="1">
        <v>267830</v>
      </c>
      <c r="F21" s="1">
        <v>259063</v>
      </c>
      <c r="G21" s="1">
        <v>249846</v>
      </c>
      <c r="I21" s="8">
        <f>SUM(E21:G21)/3</f>
        <v>258913</v>
      </c>
    </row>
    <row r="22" ht="12.75">
      <c r="I22" s="7"/>
    </row>
    <row r="23" spans="1:9" ht="12.75">
      <c r="A23" s="2" t="s">
        <v>11</v>
      </c>
      <c r="E23" s="3">
        <f>SUM(E17:E22)</f>
        <v>1096178</v>
      </c>
      <c r="F23" s="3">
        <f>SUM(F17:F22)</f>
        <v>1078205</v>
      </c>
      <c r="G23" s="3">
        <f>SUM(G17:G22)</f>
        <v>1056174</v>
      </c>
      <c r="I23" s="9">
        <f>SUM(I17:I22)</f>
        <v>1076852.3333333333</v>
      </c>
    </row>
    <row r="24" ht="12.75">
      <c r="I24" s="7"/>
    </row>
    <row r="25" spans="1:9" ht="12.75">
      <c r="A25" t="s">
        <v>12</v>
      </c>
      <c r="E25" s="1">
        <v>151915</v>
      </c>
      <c r="F25" s="1">
        <v>150532</v>
      </c>
      <c r="G25" s="1">
        <v>151156</v>
      </c>
      <c r="I25" s="8">
        <f>SUM(E25:G25)/3</f>
        <v>151201</v>
      </c>
    </row>
    <row r="26" ht="12.75">
      <c r="I26" s="7"/>
    </row>
    <row r="27" spans="1:9" ht="12.75">
      <c r="A27" t="s">
        <v>13</v>
      </c>
      <c r="E27" s="1">
        <v>39390</v>
      </c>
      <c r="F27" s="1">
        <v>41890</v>
      </c>
      <c r="G27" s="1">
        <v>39690</v>
      </c>
      <c r="I27" s="8">
        <f>SUM(E27:G27)/3</f>
        <v>40323.333333333336</v>
      </c>
    </row>
    <row r="28" ht="12.75">
      <c r="I28" s="7"/>
    </row>
    <row r="29" spans="1:9" ht="12.75">
      <c r="A29" s="2" t="s">
        <v>14</v>
      </c>
      <c r="E29" s="3">
        <f>SUM(E23:E28)</f>
        <v>1287483</v>
      </c>
      <c r="F29" s="3">
        <f>SUM(F23:F28)</f>
        <v>1270627</v>
      </c>
      <c r="G29" s="3">
        <f>SUM(G23:G28)</f>
        <v>1247020</v>
      </c>
      <c r="I29" s="9">
        <f>SUM(I23:I28)</f>
        <v>1268376.6666666665</v>
      </c>
    </row>
    <row r="30" ht="12.75">
      <c r="I30" s="7"/>
    </row>
    <row r="31" spans="1:9" ht="12.75">
      <c r="A31" t="s">
        <v>15</v>
      </c>
      <c r="E31" s="1">
        <v>60524</v>
      </c>
      <c r="F31" s="1">
        <v>60524</v>
      </c>
      <c r="G31" s="1">
        <v>60524</v>
      </c>
      <c r="I31" s="8">
        <f>SUM(E31:G31)/3</f>
        <v>60524</v>
      </c>
    </row>
    <row r="32" ht="12.75">
      <c r="I32" s="7"/>
    </row>
    <row r="33" spans="1:9" ht="12.75">
      <c r="A33" t="s">
        <v>16</v>
      </c>
      <c r="E33" s="1">
        <v>14030</v>
      </c>
      <c r="F33" s="1">
        <v>16748</v>
      </c>
      <c r="G33" s="1">
        <v>19465</v>
      </c>
      <c r="I33" s="8">
        <f>SUM(E33:G33)/3</f>
        <v>16747.666666666668</v>
      </c>
    </row>
    <row r="34" ht="12.75">
      <c r="I34" s="7"/>
    </row>
    <row r="35" spans="1:9" ht="12.75">
      <c r="A35" s="2" t="s">
        <v>17</v>
      </c>
      <c r="E35" s="3">
        <f>SUM(E29-E31-E33)</f>
        <v>1212929</v>
      </c>
      <c r="F35" s="3">
        <f>SUM(F29-F31-F33)</f>
        <v>1193355</v>
      </c>
      <c r="G35" s="3">
        <f>SUM(G29-G31-G33)</f>
        <v>1167031</v>
      </c>
      <c r="I35" s="9">
        <f>SUM(I29-I31-I33)</f>
        <v>1191104.9999999998</v>
      </c>
    </row>
    <row r="36" ht="12.75">
      <c r="I36" s="7"/>
    </row>
    <row r="37" spans="1:9" ht="12.75">
      <c r="A37" t="s">
        <v>18</v>
      </c>
      <c r="E37" s="1">
        <v>345050</v>
      </c>
      <c r="F37" s="1">
        <v>340100</v>
      </c>
      <c r="G37" s="1">
        <v>335150</v>
      </c>
      <c r="I37" s="8">
        <f>SUM(E37:G37)/3</f>
        <v>340100</v>
      </c>
    </row>
    <row r="38" ht="12.75">
      <c r="I38" s="7"/>
    </row>
    <row r="39" spans="1:9" ht="12.75">
      <c r="A39" s="2" t="s">
        <v>19</v>
      </c>
      <c r="B39" s="2"/>
      <c r="C39" s="2" t="s">
        <v>20</v>
      </c>
      <c r="E39" s="2">
        <f>ROUND(SUM(E35/E37),2)</f>
        <v>3.52</v>
      </c>
      <c r="F39" s="2">
        <f>ROUND(SUM(F35/F37),2)</f>
        <v>3.51</v>
      </c>
      <c r="G39" s="2">
        <f>ROUND(SUM(G35/G37),2)</f>
        <v>3.48</v>
      </c>
      <c r="I39" s="10">
        <f>ROUND(SUM(I35/I37),2)</f>
        <v>3.5</v>
      </c>
    </row>
    <row r="40" spans="1:9" ht="12.75">
      <c r="A40" s="2"/>
      <c r="B40" s="2"/>
      <c r="C40" s="2"/>
      <c r="I40" s="7"/>
    </row>
    <row r="41" spans="1:9" ht="12.75">
      <c r="A41" s="2" t="s">
        <v>19</v>
      </c>
      <c r="B41" s="2"/>
      <c r="C41" s="2" t="s">
        <v>21</v>
      </c>
      <c r="E41" s="2">
        <f>ROUND(SUM(E39*107%),2)</f>
        <v>3.77</v>
      </c>
      <c r="F41" s="2">
        <f>ROUND(SUM(F39*107%),2)</f>
        <v>3.76</v>
      </c>
      <c r="G41" s="2">
        <f>ROUND(SUM(G39*107%),2)</f>
        <v>3.72</v>
      </c>
      <c r="I41" s="6">
        <f>ROUND(SUM(I39*107%),2)</f>
        <v>3.75</v>
      </c>
    </row>
    <row r="44" ht="12.75">
      <c r="A44" s="2" t="s">
        <v>39</v>
      </c>
    </row>
    <row r="47" ht="12.75">
      <c r="A47" s="5" t="s">
        <v>41</v>
      </c>
    </row>
    <row r="48" ht="12.75">
      <c r="A48" t="s">
        <v>22</v>
      </c>
    </row>
    <row r="50" ht="12.75">
      <c r="A50" t="s">
        <v>23</v>
      </c>
    </row>
    <row r="51" spans="1:2" ht="12.75">
      <c r="A51" t="s">
        <v>24</v>
      </c>
      <c r="B51" t="s">
        <v>25</v>
      </c>
    </row>
    <row r="52" spans="1:2" ht="12.75">
      <c r="A52" t="s">
        <v>26</v>
      </c>
      <c r="B52" t="s">
        <v>27</v>
      </c>
    </row>
    <row r="55" ht="12.75">
      <c r="A55" s="4" t="s">
        <v>32</v>
      </c>
    </row>
    <row r="57" spans="1:3" ht="12.75">
      <c r="A57" t="s">
        <v>28</v>
      </c>
      <c r="C57" t="s">
        <v>31</v>
      </c>
    </row>
    <row r="58" spans="1:3" ht="12.75">
      <c r="A58" t="s">
        <v>29</v>
      </c>
      <c r="C58" t="s">
        <v>30</v>
      </c>
    </row>
    <row r="60" ht="12.75">
      <c r="A60" t="s">
        <v>40</v>
      </c>
    </row>
    <row r="61" ht="12.75">
      <c r="H61" t="s">
        <v>33</v>
      </c>
    </row>
    <row r="63" ht="12.75">
      <c r="H63" t="s">
        <v>34</v>
      </c>
    </row>
    <row r="65" ht="12.75">
      <c r="H65" t="s">
        <v>35</v>
      </c>
    </row>
    <row r="67" ht="12.75">
      <c r="A67" t="s">
        <v>36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Mohs</dc:creator>
  <cp:keywords/>
  <dc:description/>
  <cp:lastModifiedBy>noeszke</cp:lastModifiedBy>
  <cp:lastPrinted>2008-09-03T08:02:23Z</cp:lastPrinted>
  <dcterms:created xsi:type="dcterms:W3CDTF">2008-09-03T05:31:40Z</dcterms:created>
  <dcterms:modified xsi:type="dcterms:W3CDTF">2008-10-02T12:18:20Z</dcterms:modified>
  <cp:category/>
  <cp:version/>
  <cp:contentType/>
  <cp:contentStatus/>
</cp:coreProperties>
</file>